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ventiva" sheetId="1" state="visible" r:id="rId3"/>
    <sheet name="Como usar" sheetId="2" state="visible" r:id="rId4"/>
    <sheet name="Versão PRO" sheetId="3" state="visible" r:id="rId5"/>
  </sheets>
  <definedNames>
    <definedName function="false" hidden="false" localSheetId="0" name="_xlnm.Print_Titles" vbProcedure="false">Preventiva!$7:$7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8" authorId="0">
      <text>
        <r>
          <rPr>
            <sz val="10"/>
            <rFont val="Arial"/>
            <family val="2"/>
          </rPr>
          <t xml:space="preserve">Datas de exemplo calculadas a partir de hoje (=HOJE()-N), só para a demonstração sempre mostrar os três status. Substitua pelas datas reais de execução.</t>
        </r>
      </text>
    </comment>
  </commentList>
</comments>
</file>

<file path=xl/sharedStrings.xml><?xml version="1.0" encoding="utf-8"?>
<sst xmlns="http://schemas.openxmlformats.org/spreadsheetml/2006/main" count="122" uniqueCount="93">
  <si>
    <t xml:space="preserve">PLANILHA DE MANUTENÇÃO PREVENTIVA</t>
  </si>
  <si>
    <t xml:space="preserve">Hoje:</t>
  </si>
  <si>
    <t xml:space="preserve">Preencha as colunas A a F (brancas). As colunas G, H e I são calculadas automaticamente.</t>
  </si>
  <si>
    <t xml:space="preserve">Mekora | Excel para Engenharia  ·  Quer horímetro, histórico, calendário e dashboard com MTBF? Veja a aba Versão PRO ›</t>
  </si>
  <si>
    <t xml:space="preserve">VENCIDAS</t>
  </si>
  <si>
    <t xml:space="preserve">VENCEM EM ATÉ 7 DIAS</t>
  </si>
  <si>
    <t xml:space="preserve">EM DIA</t>
  </si>
  <si>
    <t xml:space="preserve">TAG</t>
  </si>
  <si>
    <t xml:space="preserve">Equipamento</t>
  </si>
  <si>
    <t xml:space="preserve">Setor</t>
  </si>
  <si>
    <t xml:space="preserve">Atividade</t>
  </si>
  <si>
    <t xml:space="preserve">Periodicidade (dias)</t>
  </si>
  <si>
    <t xml:space="preserve">Última execução</t>
  </si>
  <si>
    <t xml:space="preserve">Próxima execução</t>
  </si>
  <si>
    <t xml:space="preserve">Dias restantes</t>
  </si>
  <si>
    <t xml:space="preserve">Status</t>
  </si>
  <si>
    <t xml:space="preserve">COMP-01</t>
  </si>
  <si>
    <t xml:space="preserve">Compressor de parafuso</t>
  </si>
  <si>
    <t xml:space="preserve">Utilidades</t>
  </si>
  <si>
    <t xml:space="preserve">Troca do filtro de ar</t>
  </si>
  <si>
    <t xml:space="preserve">Drenagem do reservatório</t>
  </si>
  <si>
    <t xml:space="preserve">BOM-03</t>
  </si>
  <si>
    <t xml:space="preserve">Bomba centrífuga</t>
  </si>
  <si>
    <t xml:space="preserve">Inspeção do selo mecânico</t>
  </si>
  <si>
    <t xml:space="preserve">Medição de vibração</t>
  </si>
  <si>
    <t xml:space="preserve">MOT-07</t>
  </si>
  <si>
    <t xml:space="preserve">Motor elétrico 30 cv</t>
  </si>
  <si>
    <t xml:space="preserve">Produção</t>
  </si>
  <si>
    <t xml:space="preserve">Lubrificação dos rolamentos</t>
  </si>
  <si>
    <t xml:space="preserve">PNL-02</t>
  </si>
  <si>
    <t xml:space="preserve">Painel elétrico (CCM)</t>
  </si>
  <si>
    <t xml:space="preserve">Reaperto de conexões</t>
  </si>
  <si>
    <t xml:space="preserve">TOR-02</t>
  </si>
  <si>
    <t xml:space="preserve">Torno CNC</t>
  </si>
  <si>
    <t xml:space="preserve">Usinagem</t>
  </si>
  <si>
    <t xml:space="preserve">Limpeza e inspeção das guias</t>
  </si>
  <si>
    <t xml:space="preserve">PR-01</t>
  </si>
  <si>
    <t xml:space="preserve">Ponte rolante 10 t</t>
  </si>
  <si>
    <t xml:space="preserve">Expedição</t>
  </si>
  <si>
    <t xml:space="preserve">Inspeção dos cabos de aço</t>
  </si>
  <si>
    <t xml:space="preserve">EST-04</t>
  </si>
  <si>
    <t xml:space="preserve">Esteira transportadora</t>
  </si>
  <si>
    <t xml:space="preserve">Verificação de tensão da correia</t>
  </si>
  <si>
    <t xml:space="preserve">EMP-01</t>
  </si>
  <si>
    <t xml:space="preserve">Empilhadeira elétrica</t>
  </si>
  <si>
    <t xml:space="preserve">Inspeção de garfos e correntes</t>
  </si>
  <si>
    <t xml:space="preserve">CHL-01</t>
  </si>
  <si>
    <t xml:space="preserve">Chiller</t>
  </si>
  <si>
    <t xml:space="preserve">Limpeza dos filtros</t>
  </si>
  <si>
    <t xml:space="preserve">COMO USAR</t>
  </si>
  <si>
    <t xml:space="preserve">1. Apague as linhas de exemplo (ou sobrescreva) e cadastre suas atividades nas colunas A a F.</t>
  </si>
  <si>
    <t xml:space="preserve">2. Periodicidade em dias: semanal = 7, quinzenal = 15, mensal = 30, trimestral = 90, semestral = 180, anual = 365.</t>
  </si>
  <si>
    <t xml:space="preserve">3. Ao executar uma atividade, atualize a coluna 'Última execução' com a data do serviço. A próxima data, os dias restantes e o status se recalculam sozinhos.</t>
  </si>
  <si>
    <t xml:space="preserve">4. Para incluir uma atividade, digite na primeira linha logo abaixo da tabela: ela se expande e as fórmulas acompanham.</t>
  </si>
  <si>
    <t xml:space="preserve">5. Dica: classifique a coluna 'Dias restantes' do menor para o maior para manter as vencidas no topo, ou filtre o Status.</t>
  </si>
  <si>
    <t xml:space="preserve">STATUS</t>
  </si>
  <si>
    <t xml:space="preserve">Vencida: a data prevista já passou.   Esta semana: vence em até 7 dias.   Em dia: vence em mais de 7 dias.</t>
  </si>
  <si>
    <t xml:space="preserve">LIMITES DESTA VERSÃO</t>
  </si>
  <si>
    <t xml:space="preserve">• Controla preventivas por tempo (dias). Atividades por horas de operação (horímetro) não são cobertas.</t>
  </si>
  <si>
    <t xml:space="preserve">• Ao atualizar a data, a execução anterior não fica registrada (não há histórico).</t>
  </si>
  <si>
    <t xml:space="preserve">• As periodicidades do exemplo são ilustrativas: use as do manual do fabricante e a experiência da sua equipe.</t>
  </si>
  <si>
    <t xml:space="preserve">Dúvidas ou sugestões: suporte@mekora.com.br</t>
  </si>
  <si>
    <t xml:space="preserve">Mekora | Excel para Engenharia</t>
  </si>
  <si>
    <t xml:space="preserve">Planilha de Manutenção Preventiva PRO</t>
  </si>
  <si>
    <t xml:space="preserve">A versão completa desta planilha, pronta para usar</t>
  </si>
  <si>
    <t xml:space="preserve">Esta planilha resolve o controle de datas. A PRO resolve o resto da rotina da manutenção: preventivas por horímetro, histórico, calendário e cronograma automáticos, programação para imprimir e dashboard com MTBF e MTTR — tudo integrado, sem macros.</t>
  </si>
  <si>
    <t xml:space="preserve">O QUE A PRO TEM A MAIS</t>
  </si>
  <si>
    <t xml:space="preserve">Recurso</t>
  </si>
  <si>
    <t xml:space="preserve">Esta planilha</t>
  </si>
  <si>
    <t xml:space="preserve">PRO</t>
  </si>
  <si>
    <t xml:space="preserve">Preventivas controladas por data</t>
  </si>
  <si>
    <t xml:space="preserve">Sim</t>
  </si>
  <si>
    <t xml:space="preserve">Preventivas por horímetro (troca de óleo a cada X horas)</t>
  </si>
  <si>
    <t xml:space="preserve">Não</t>
  </si>
  <si>
    <t xml:space="preserve">Sim, com data prevista</t>
  </si>
  <si>
    <t xml:space="preserve">Histórico de cada execução: quando, quem, horímetro</t>
  </si>
  <si>
    <t xml:space="preserve">Programação da semana pronta para imprimir</t>
  </si>
  <si>
    <t xml:space="preserve">Sim, em A4</t>
  </si>
  <si>
    <t xml:space="preserve">Painel com indicadores e status por setor</t>
  </si>
  <si>
    <t xml:space="preserve">Só os contadores</t>
  </si>
  <si>
    <t xml:space="preserve">Calendário do mês e cronograma anual automáticos</t>
  </si>
  <si>
    <t xml:space="preserve">Dashboard com MTBF, MTTR e disponibilidade</t>
  </si>
  <si>
    <t xml:space="preserve">Registro de falhas (corretivas) por equipamento</t>
  </si>
  <si>
    <t xml:space="preserve">Cadastro único de equipamentos (TAG, setor, horímetro)</t>
  </si>
  <si>
    <t xml:space="preserve">Listas suspensas e proteção contra apagar fórmulas</t>
  </si>
  <si>
    <t xml:space="preserve">Vídeo passo a passo de uso</t>
  </si>
  <si>
    <t xml:space="preserve">Garantia de 7 dias  ·  Excel 2010 ou mais recente (Windows e Mac)  ·  sem macros  ·  também funciona no Google Planilhas</t>
  </si>
  <si>
    <t xml:space="preserve">DASHBOARD: MTBF, MTTR, DISPONIBILIDADE E CUMPRIMENTO DO PLANO</t>
  </si>
  <si>
    <t xml:space="preserve">CALENDÁRIO: O QUE FOI FEITO E O QUE VEM PELA FRENTE</t>
  </si>
  <si>
    <t xml:space="preserve">CRONOGRAMA ANUAL: O ANO INTEIRO EM UMA TELA</t>
  </si>
  <si>
    <t xml:space="preserve">PROGRAMAÇÃO: A SEMANA DA EQUIPE, PRONTA PARA IMPRIMIR</t>
  </si>
  <si>
    <t xml:space="preserve">Página da versão PRO:</t>
  </si>
  <si>
    <t xml:space="preserve">https://mekora.com.br/planilha-manutencao-preventiva/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</si>
</sst>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General"/>
    <numFmt numFmtId="167" formatCode="0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b val="true"/>
      <sz val="11"/>
      <color rgb="FFBDBDBD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9"/>
      <color rgb="FFE2231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26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0"/>
      <name val="Arial"/>
      <family val="2"/>
    </font>
    <font>
      <b val="true"/>
      <sz val="12"/>
      <color rgb="FF262626"/>
      <name val="Arial"/>
      <family val="0"/>
      <charset val="1"/>
    </font>
    <font>
      <sz val="10"/>
      <color rgb="FF333333"/>
      <name val="Arial"/>
      <family val="0"/>
      <charset val="1"/>
    </font>
    <font>
      <sz val="10"/>
      <color rgb="FFBDBDBD"/>
      <name val="Arial"/>
      <family val="0"/>
      <charset val="1"/>
    </font>
    <font>
      <b val="true"/>
      <sz val="10"/>
      <color rgb="FF262626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1E6B47"/>
      <name val="Arial"/>
      <family val="0"/>
      <charset val="1"/>
    </font>
    <font>
      <sz val="10"/>
      <color rgb="FF999999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sz val="9"/>
      <color rgb="FF666666"/>
      <name val="Arial"/>
      <family val="0"/>
      <charset val="1"/>
    </font>
    <font>
      <sz val="9"/>
      <color rgb="FF262626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E0E0E"/>
        <bgColor rgb="FF000000"/>
      </patternFill>
    </fill>
    <fill>
      <patternFill patternType="solid">
        <fgColor rgb="FFD64545"/>
        <bgColor rgb="FFE2231A"/>
      </patternFill>
    </fill>
    <fill>
      <patternFill patternType="solid">
        <fgColor rgb="FFD98E1F"/>
        <bgColor rgb="FFFF6600"/>
      </patternFill>
    </fill>
    <fill>
      <patternFill patternType="solid">
        <fgColor rgb="FF2F9E6A"/>
        <bgColor rgb="FF008080"/>
      </patternFill>
    </fill>
    <fill>
      <patternFill patternType="solid">
        <fgColor rgb="FF262626"/>
        <bgColor rgb="FF333333"/>
      </patternFill>
    </fill>
    <fill>
      <patternFill patternType="solid">
        <fgColor rgb="FFE2231A"/>
        <bgColor rgb="FFD64545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9"/>
      </bottom>
      <diagonal/>
    </border>
    <border diagonalUp="false" diagonalDown="false">
      <left/>
      <right/>
      <top/>
      <bottom style="medium">
        <color rgb="FFE2231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0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2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262626"/>
          <bgColor rgb="FF000000"/>
        </patternFill>
      </fill>
    </dxf>
    <dxf>
      <fill>
        <patternFill patternType="solid">
          <fgColor rgb="FFE2F3E8"/>
          <bgColor rgb="FF000000"/>
        </patternFill>
      </fill>
    </dxf>
    <dxf>
      <fill>
        <patternFill patternType="solid">
          <fgColor rgb="FFFBE3E1"/>
          <bgColor rgb="FF000000"/>
        </patternFill>
      </fill>
    </dxf>
    <dxf>
      <fill>
        <patternFill patternType="solid">
          <fgColor rgb="FFFFF2C2"/>
          <bgColor rgb="FF000000"/>
        </patternFill>
      </fill>
    </dxf>
    <dxf>
      <fill>
        <patternFill patternType="solid">
          <fgColor rgb="FF1E5E3A"/>
          <bgColor rgb="FF000000"/>
        </patternFill>
      </fill>
    </dxf>
    <dxf>
      <fill>
        <patternFill patternType="solid">
          <fgColor rgb="FF7A5A00"/>
          <bgColor rgb="FF000000"/>
        </patternFill>
      </fill>
    </dxf>
    <dxf>
      <fill>
        <patternFill patternType="solid">
          <fgColor rgb="FF9B1C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b val="1"/>
        <color rgb="FF9B1C1C"/>
      </font>
      <fill>
        <patternFill>
          <bgColor rgb="FFFBE3E1"/>
        </patternFill>
      </fill>
    </dxf>
    <dxf>
      <font>
        <color rgb="FF7A5A00"/>
      </font>
      <fill>
        <patternFill>
          <bgColor rgb="FFFFF2C2"/>
        </patternFill>
      </fill>
    </dxf>
    <dxf>
      <font>
        <color rgb="FF1E5E3A"/>
      </font>
      <fill>
        <patternFill>
          <bgColor rgb="FFE2F3E8"/>
        </patternFill>
      </fill>
    </dxf>
  </dxfs>
  <colors>
    <indexedColors>
      <rgbColor rgb="FF000000"/>
      <rgbColor rgb="FFFFFFFF"/>
      <rgbColor rgb="FFE2231A"/>
      <rgbColor rgb="FF00FF00"/>
      <rgbColor rgb="FF0000FF"/>
      <rgbColor rgb="FFFFFF00"/>
      <rgbColor rgb="FFFF00FF"/>
      <rgbColor rgb="FF00FFFF"/>
      <rgbColor rgb="FF800000"/>
      <rgbColor rgb="FF1E5E3A"/>
      <rgbColor rgb="FF000080"/>
      <rgbColor rgb="FF7A5A00"/>
      <rgbColor rgb="FF800080"/>
      <rgbColor rgb="FF1E6B47"/>
      <rgbColor rgb="FFBDBDBD"/>
      <rgbColor rgb="FF808080"/>
      <rgbColor rgb="FF9999FF"/>
      <rgbColor rgb="FFD64545"/>
      <rgbColor rgb="FFFFF2C2"/>
      <rgbColor rgb="FFE2F3E8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BE3E1"/>
      <rgbColor rgb="FF3366FF"/>
      <rgbColor rgb="FF33CCCC"/>
      <rgbColor rgb="FF99CC00"/>
      <rgbColor rgb="FFFFCC00"/>
      <rgbColor rgb="FFD98E1F"/>
      <rgbColor rgb="FFFF6600"/>
      <rgbColor rgb="FF666666"/>
      <rgbColor rgb="FF999999"/>
      <rgbColor rgb="FF003366"/>
      <rgbColor rgb="FF2F9E6A"/>
      <rgbColor rgb="FF0E0E0E"/>
      <rgbColor rgb="FF262626"/>
      <rgbColor rgb="FF9B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323640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32364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380520</xdr:colOff>
      <xdr:row>0</xdr:row>
      <xdr:rowOff>380520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211320" y="0"/>
          <a:ext cx="380520" cy="380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9</xdr:col>
      <xdr:colOff>464400</xdr:colOff>
      <xdr:row>55</xdr:row>
      <xdr:rowOff>18720</xdr:rowOff>
    </xdr:to>
    <xdr:pic>
      <xdr:nvPicPr>
        <xdr:cNvPr id="2" name="Image 2" descr="Picture"/>
        <xdr:cNvPicPr/>
      </xdr:nvPicPr>
      <xdr:blipFill>
        <a:blip r:embed="rId2"/>
        <a:stretch/>
      </xdr:blipFill>
      <xdr:spPr>
        <a:xfrm>
          <a:off x="211320" y="6353280"/>
          <a:ext cx="6667200" cy="5733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10</xdr:col>
      <xdr:colOff>260280</xdr:colOff>
      <xdr:row>78</xdr:row>
      <xdr:rowOff>133200</xdr:rowOff>
    </xdr:to>
    <xdr:pic>
      <xdr:nvPicPr>
        <xdr:cNvPr id="3" name="Image 3" descr="Picture"/>
        <xdr:cNvPicPr/>
      </xdr:nvPicPr>
      <xdr:blipFill>
        <a:blip r:embed="rId3"/>
        <a:stretch/>
      </xdr:blipFill>
      <xdr:spPr>
        <a:xfrm>
          <a:off x="211320" y="12916080"/>
          <a:ext cx="7238520" cy="3752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10</xdr:col>
      <xdr:colOff>260280</xdr:colOff>
      <xdr:row>96</xdr:row>
      <xdr:rowOff>18360</xdr:rowOff>
    </xdr:to>
    <xdr:pic>
      <xdr:nvPicPr>
        <xdr:cNvPr id="4" name="Image 4" descr="Picture"/>
        <xdr:cNvPicPr/>
      </xdr:nvPicPr>
      <xdr:blipFill>
        <a:blip r:embed="rId4"/>
        <a:stretch/>
      </xdr:blipFill>
      <xdr:spPr>
        <a:xfrm>
          <a:off x="211320" y="17382960"/>
          <a:ext cx="7238520" cy="2685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10</xdr:col>
      <xdr:colOff>260280</xdr:colOff>
      <xdr:row>113</xdr:row>
      <xdr:rowOff>75960</xdr:rowOff>
    </xdr:to>
    <xdr:pic>
      <xdr:nvPicPr>
        <xdr:cNvPr id="5" name="Image 5" descr="Picture"/>
        <xdr:cNvPicPr/>
      </xdr:nvPicPr>
      <xdr:blipFill>
        <a:blip r:embed="rId5"/>
        <a:stretch/>
      </xdr:blipFill>
      <xdr:spPr>
        <a:xfrm>
          <a:off x="211320" y="20898000"/>
          <a:ext cx="7238520" cy="255240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Preventiva" displayName="Preventiva" ref="A7:I18" headerRowCount="1" totalsRowCount="0" totalsRowShown="0">
  <autoFilter ref="A7:I18"/>
  <tableColumns count="9">
    <tableColumn id="1" name="TAG"/>
    <tableColumn id="2" name="Equipamento"/>
    <tableColumn id="3" name="Setor"/>
    <tableColumn id="4" name="Atividade"/>
    <tableColumn id="5" name="Periodicidade (dias)"/>
    <tableColumn id="6" name="Última execução"/>
    <tableColumn id="7" name="Próxima execução"/>
    <tableColumn id="8" name="Dias restantes"/>
    <tableColumn id="9" name="Status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Relationship Id="rId4" Type="http://schemas.openxmlformats.org/officeDocument/2006/relationships/table" Target="../tables/table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6"/>
    <col collapsed="false" customWidth="true" hidden="false" outlineLevel="0" max="3" min="3" style="0" width="14"/>
    <col collapsed="false" customWidth="true" hidden="false" outlineLevel="0" max="4" min="4" style="0" width="34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13"/>
    <col collapsed="false" customWidth="true" hidden="false" outlineLevel="0" max="9" min="9" style="0" width="14"/>
  </cols>
  <sheetData>
    <row r="1" customFormat="false" ht="36" hidden="false" customHeight="true" outlineLevel="0" collapsed="false">
      <c r="A1" s="1"/>
      <c r="B1" s="2" t="s">
        <v>0</v>
      </c>
      <c r="C1" s="3"/>
      <c r="D1" s="3"/>
      <c r="E1" s="3"/>
      <c r="F1" s="3"/>
      <c r="G1" s="3"/>
      <c r="H1" s="4" t="s">
        <v>1</v>
      </c>
      <c r="I1" s="5" t="n">
        <f aca="true">TODAY()</f>
        <v>46307</v>
      </c>
    </row>
    <row r="2" customFormat="false" ht="15" hidden="false" customHeight="false" outlineLevel="0" collapsed="false">
      <c r="A2" s="6" t="s">
        <v>2</v>
      </c>
    </row>
    <row r="3" customFormat="false" ht="15" hidden="false" customHeight="false" outlineLevel="0" collapsed="false">
      <c r="A3" s="7" t="s">
        <v>3</v>
      </c>
    </row>
    <row r="4" customFormat="false" ht="19.5" hidden="false" customHeight="true" outlineLevel="0" collapsed="false">
      <c r="A4" s="8" t="s">
        <v>4</v>
      </c>
      <c r="B4" s="8"/>
      <c r="D4" s="9" t="s">
        <v>5</v>
      </c>
      <c r="F4" s="10" t="s">
        <v>6</v>
      </c>
      <c r="G4" s="10"/>
    </row>
    <row r="5" customFormat="false" ht="39.75" hidden="false" customHeight="true" outlineLevel="0" collapsed="false">
      <c r="A5" s="11" t="n">
        <f aca="false">COUNTIF($I$8:$I$1000,"Vencida")</f>
        <v>3</v>
      </c>
      <c r="B5" s="11"/>
      <c r="D5" s="12" t="n">
        <f aca="false">COUNTIF($I$8:$I$1000,"Esta semana")</f>
        <v>3</v>
      </c>
      <c r="F5" s="13" t="n">
        <f aca="false">COUNTIF($I$8:$I$1000,"Em dia")</f>
        <v>5</v>
      </c>
      <c r="G5" s="13"/>
    </row>
    <row r="7" customFormat="false" ht="31.5" hidden="false" customHeight="true" outlineLevel="0" collapsed="fals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  <c r="G7" s="14" t="s">
        <v>13</v>
      </c>
      <c r="H7" s="14" t="s">
        <v>14</v>
      </c>
      <c r="I7" s="14" t="s">
        <v>15</v>
      </c>
    </row>
    <row r="8" customFormat="false" ht="19.5" hidden="false" customHeight="true" outlineLevel="0" collapsed="false">
      <c r="A8" s="15" t="s">
        <v>16</v>
      </c>
      <c r="B8" s="16" t="s">
        <v>17</v>
      </c>
      <c r="C8" s="15" t="s">
        <v>18</v>
      </c>
      <c r="D8" s="16" t="s">
        <v>19</v>
      </c>
      <c r="E8" s="15" t="n">
        <v>90</v>
      </c>
      <c r="F8" s="17" t="n">
        <f aca="true">TODAY()-95</f>
        <v>46212</v>
      </c>
      <c r="G8" s="17" t="n">
        <f aca="false">F8+E8</f>
        <v>46302</v>
      </c>
      <c r="H8" s="18" t="n">
        <f aca="true">G8-TODAY()</f>
        <v>-5</v>
      </c>
      <c r="I8" s="15" t="str">
        <f aca="false">IF(H8&lt;0,"Vencida",IF(H8&lt;=7,"Esta semana","Em dia"))</f>
        <v>Vencida</v>
      </c>
    </row>
    <row r="9" customFormat="false" ht="19.5" hidden="false" customHeight="true" outlineLevel="0" collapsed="false">
      <c r="A9" s="15" t="s">
        <v>16</v>
      </c>
      <c r="B9" s="16" t="s">
        <v>17</v>
      </c>
      <c r="C9" s="15" t="s">
        <v>18</v>
      </c>
      <c r="D9" s="16" t="s">
        <v>20</v>
      </c>
      <c r="E9" s="15" t="n">
        <v>7</v>
      </c>
      <c r="F9" s="17" t="n">
        <f aca="true">TODAY()-3</f>
        <v>46304</v>
      </c>
      <c r="G9" s="17" t="n">
        <f aca="false">F9+E9</f>
        <v>46311</v>
      </c>
      <c r="H9" s="18" t="n">
        <f aca="true">G9-TODAY()</f>
        <v>4</v>
      </c>
      <c r="I9" s="15" t="str">
        <f aca="false">IF(H9&lt;0,"Vencida",IF(H9&lt;=7,"Esta semana","Em dia"))</f>
        <v>Esta semana</v>
      </c>
    </row>
    <row r="10" customFormat="false" ht="19.5" hidden="false" customHeight="true" outlineLevel="0" collapsed="false">
      <c r="A10" s="15" t="s">
        <v>21</v>
      </c>
      <c r="B10" s="16" t="s">
        <v>22</v>
      </c>
      <c r="C10" s="15" t="s">
        <v>18</v>
      </c>
      <c r="D10" s="16" t="s">
        <v>23</v>
      </c>
      <c r="E10" s="15" t="n">
        <v>30</v>
      </c>
      <c r="F10" s="17" t="n">
        <f aca="true">TODAY()-12</f>
        <v>46295</v>
      </c>
      <c r="G10" s="17" t="n">
        <f aca="false">F10+E10</f>
        <v>46325</v>
      </c>
      <c r="H10" s="18" t="n">
        <f aca="true">G10-TODAY()</f>
        <v>18</v>
      </c>
      <c r="I10" s="15" t="str">
        <f aca="false">IF(H10&lt;0,"Vencida",IF(H10&lt;=7,"Esta semana","Em dia"))</f>
        <v>Em dia</v>
      </c>
    </row>
    <row r="11" customFormat="false" ht="19.5" hidden="false" customHeight="true" outlineLevel="0" collapsed="false">
      <c r="A11" s="15" t="s">
        <v>21</v>
      </c>
      <c r="B11" s="16" t="s">
        <v>22</v>
      </c>
      <c r="C11" s="15" t="s">
        <v>18</v>
      </c>
      <c r="D11" s="16" t="s">
        <v>24</v>
      </c>
      <c r="E11" s="15" t="n">
        <v>30</v>
      </c>
      <c r="F11" s="17" t="n">
        <f aca="true">TODAY()-31</f>
        <v>46276</v>
      </c>
      <c r="G11" s="17" t="n">
        <f aca="false">F11+E11</f>
        <v>46306</v>
      </c>
      <c r="H11" s="18" t="n">
        <f aca="true">G11-TODAY()</f>
        <v>-1</v>
      </c>
      <c r="I11" s="15" t="str">
        <f aca="false">IF(H11&lt;0,"Vencida",IF(H11&lt;=7,"Esta semana","Em dia"))</f>
        <v>Vencida</v>
      </c>
    </row>
    <row r="12" customFormat="false" ht="19.5" hidden="false" customHeight="true" outlineLevel="0" collapsed="false">
      <c r="A12" s="15" t="s">
        <v>25</v>
      </c>
      <c r="B12" s="16" t="s">
        <v>26</v>
      </c>
      <c r="C12" s="15" t="s">
        <v>27</v>
      </c>
      <c r="D12" s="16" t="s">
        <v>28</v>
      </c>
      <c r="E12" s="15" t="n">
        <v>90</v>
      </c>
      <c r="F12" s="17" t="n">
        <f aca="true">TODAY()-86</f>
        <v>46221</v>
      </c>
      <c r="G12" s="17" t="n">
        <f aca="false">F12+E12</f>
        <v>46311</v>
      </c>
      <c r="H12" s="18" t="n">
        <f aca="true">G12-TODAY()</f>
        <v>4</v>
      </c>
      <c r="I12" s="15" t="str">
        <f aca="false">IF(H12&lt;0,"Vencida",IF(H12&lt;=7,"Esta semana","Em dia"))</f>
        <v>Esta semana</v>
      </c>
    </row>
    <row r="13" customFormat="false" ht="19.5" hidden="false" customHeight="true" outlineLevel="0" collapsed="false">
      <c r="A13" s="15" t="s">
        <v>29</v>
      </c>
      <c r="B13" s="16" t="s">
        <v>30</v>
      </c>
      <c r="C13" s="15" t="s">
        <v>27</v>
      </c>
      <c r="D13" s="16" t="s">
        <v>31</v>
      </c>
      <c r="E13" s="15" t="n">
        <v>180</v>
      </c>
      <c r="F13" s="17" t="n">
        <f aca="true">TODAY()-40</f>
        <v>46267</v>
      </c>
      <c r="G13" s="17" t="n">
        <f aca="false">F13+E13</f>
        <v>46447</v>
      </c>
      <c r="H13" s="18" t="n">
        <f aca="true">G13-TODAY()</f>
        <v>140</v>
      </c>
      <c r="I13" s="15" t="str">
        <f aca="false">IF(H13&lt;0,"Vencida",IF(H13&lt;=7,"Esta semana","Em dia"))</f>
        <v>Em dia</v>
      </c>
    </row>
    <row r="14" customFormat="false" ht="19.5" hidden="false" customHeight="true" outlineLevel="0" collapsed="false">
      <c r="A14" s="15" t="s">
        <v>32</v>
      </c>
      <c r="B14" s="16" t="s">
        <v>33</v>
      </c>
      <c r="C14" s="15" t="s">
        <v>34</v>
      </c>
      <c r="D14" s="16" t="s">
        <v>35</v>
      </c>
      <c r="E14" s="15" t="n">
        <v>30</v>
      </c>
      <c r="F14" s="17" t="n">
        <f aca="true">TODAY()-5</f>
        <v>46302</v>
      </c>
      <c r="G14" s="17" t="n">
        <f aca="false">F14+E14</f>
        <v>46332</v>
      </c>
      <c r="H14" s="18" t="n">
        <f aca="true">G14-TODAY()</f>
        <v>25</v>
      </c>
      <c r="I14" s="15" t="str">
        <f aca="false">IF(H14&lt;0,"Vencida",IF(H14&lt;=7,"Esta semana","Em dia"))</f>
        <v>Em dia</v>
      </c>
    </row>
    <row r="15" customFormat="false" ht="19.5" hidden="false" customHeight="true" outlineLevel="0" collapsed="false">
      <c r="A15" s="15" t="s">
        <v>36</v>
      </c>
      <c r="B15" s="16" t="s">
        <v>37</v>
      </c>
      <c r="C15" s="15" t="s">
        <v>38</v>
      </c>
      <c r="D15" s="16" t="s">
        <v>39</v>
      </c>
      <c r="E15" s="15" t="n">
        <v>30</v>
      </c>
      <c r="F15" s="17" t="n">
        <f aca="true">TODAY()-34</f>
        <v>46273</v>
      </c>
      <c r="G15" s="17" t="n">
        <f aca="false">F15+E15</f>
        <v>46303</v>
      </c>
      <c r="H15" s="18" t="n">
        <f aca="true">G15-TODAY()</f>
        <v>-4</v>
      </c>
      <c r="I15" s="15" t="str">
        <f aca="false">IF(H15&lt;0,"Vencida",IF(H15&lt;=7,"Esta semana","Em dia"))</f>
        <v>Vencida</v>
      </c>
    </row>
    <row r="16" customFormat="false" ht="19.5" hidden="false" customHeight="true" outlineLevel="0" collapsed="false">
      <c r="A16" s="15" t="s">
        <v>40</v>
      </c>
      <c r="B16" s="16" t="s">
        <v>41</v>
      </c>
      <c r="C16" s="15" t="s">
        <v>38</v>
      </c>
      <c r="D16" s="16" t="s">
        <v>42</v>
      </c>
      <c r="E16" s="15" t="n">
        <v>15</v>
      </c>
      <c r="F16" s="17" t="n">
        <f aca="true">TODAY()-9</f>
        <v>46298</v>
      </c>
      <c r="G16" s="17" t="n">
        <f aca="false">F16+E16</f>
        <v>46313</v>
      </c>
      <c r="H16" s="18" t="n">
        <f aca="true">G16-TODAY()</f>
        <v>6</v>
      </c>
      <c r="I16" s="15" t="str">
        <f aca="false">IF(H16&lt;0,"Vencida",IF(H16&lt;=7,"Esta semana","Em dia"))</f>
        <v>Esta semana</v>
      </c>
    </row>
    <row r="17" customFormat="false" ht="19.5" hidden="false" customHeight="true" outlineLevel="0" collapsed="false">
      <c r="A17" s="15" t="s">
        <v>43</v>
      </c>
      <c r="B17" s="16" t="s">
        <v>44</v>
      </c>
      <c r="C17" s="15" t="s">
        <v>38</v>
      </c>
      <c r="D17" s="16" t="s">
        <v>45</v>
      </c>
      <c r="E17" s="15" t="n">
        <v>30</v>
      </c>
      <c r="F17" s="17" t="n">
        <f aca="true">TODAY()-2</f>
        <v>46305</v>
      </c>
      <c r="G17" s="17" t="n">
        <f aca="false">F17+E17</f>
        <v>46335</v>
      </c>
      <c r="H17" s="18" t="n">
        <f aca="true">G17-TODAY()</f>
        <v>28</v>
      </c>
      <c r="I17" s="15" t="str">
        <f aca="false">IF(H17&lt;0,"Vencida",IF(H17&lt;=7,"Esta semana","Em dia"))</f>
        <v>Em dia</v>
      </c>
    </row>
    <row r="18" customFormat="false" ht="19.5" hidden="false" customHeight="true" outlineLevel="0" collapsed="false">
      <c r="A18" s="15" t="s">
        <v>46</v>
      </c>
      <c r="B18" s="16" t="s">
        <v>47</v>
      </c>
      <c r="C18" s="15" t="s">
        <v>18</v>
      </c>
      <c r="D18" s="16" t="s">
        <v>48</v>
      </c>
      <c r="E18" s="15" t="n">
        <v>30</v>
      </c>
      <c r="F18" s="17" t="n">
        <f aca="true">TODAY()-10</f>
        <v>46297</v>
      </c>
      <c r="G18" s="17" t="n">
        <f aca="false">F18+E18</f>
        <v>46327</v>
      </c>
      <c r="H18" s="18" t="n">
        <f aca="true">G18-TODAY()</f>
        <v>20</v>
      </c>
      <c r="I18" s="15" t="str">
        <f aca="false">IF(H18&lt;0,"Vencida",IF(H18&lt;=7,"Esta semana","Em dia"))</f>
        <v>Em dia</v>
      </c>
    </row>
  </sheetData>
  <mergeCells count="4">
    <mergeCell ref="A4:B4"/>
    <mergeCell ref="F4:G4"/>
    <mergeCell ref="A5:B5"/>
    <mergeCell ref="F5:G5"/>
  </mergeCells>
  <conditionalFormatting sqref="A8:I1000">
    <cfRule type="expression" priority="2" aboveAverage="0" equalAverage="0" bottom="0" percent="0" rank="0" text="" dxfId="8">
      <formula>$I8="Vencida"</formula>
    </cfRule>
    <cfRule type="expression" priority="3" aboveAverage="0" equalAverage="0" bottom="0" percent="0" rank="0" text="" dxfId="9">
      <formula>$I8="Esta semana"</formula>
    </cfRule>
    <cfRule type="expression" priority="4" aboveAverage="0" equalAverage="0" bottom="0" percent="0" rank="0" text="" dxfId="10">
      <formula>$I8="Em dia"</formula>
    </cfRule>
  </conditionalFormatting>
  <hyperlinks>
    <hyperlink ref="A3" location="'Versão PRO'!A1" display="Mekora | Excel para Engenharia  ·  Quer horímetro, histórico, calendário e dashboard com MTBF? Veja a aba Versão PRO ›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  <tableParts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5" hidden="false" customHeight="false" outlineLevel="0" collapsed="false">
      <c r="A1" s="19" t="s">
        <v>49</v>
      </c>
    </row>
    <row r="2" customFormat="false" ht="15" hidden="false" customHeight="false" outlineLevel="0" collapsed="false">
      <c r="A2" s="20" t="s">
        <v>50</v>
      </c>
    </row>
    <row r="3" customFormat="false" ht="15" hidden="false" customHeight="false" outlineLevel="0" collapsed="false">
      <c r="A3" s="20" t="s">
        <v>51</v>
      </c>
    </row>
    <row r="4" customFormat="false" ht="23.85" hidden="false" customHeight="false" outlineLevel="0" collapsed="false">
      <c r="A4" s="20" t="s">
        <v>52</v>
      </c>
    </row>
    <row r="5" customFormat="false" ht="15" hidden="false" customHeight="false" outlineLevel="0" collapsed="false">
      <c r="A5" s="20" t="s">
        <v>53</v>
      </c>
    </row>
    <row r="6" customFormat="false" ht="15" hidden="false" customHeight="false" outlineLevel="0" collapsed="false">
      <c r="A6" s="20" t="s">
        <v>54</v>
      </c>
    </row>
    <row r="7" customFormat="false" ht="15" hidden="false" customHeight="false" outlineLevel="0" collapsed="false">
      <c r="A7" s="20"/>
    </row>
    <row r="8" customFormat="false" ht="15" hidden="false" customHeight="false" outlineLevel="0" collapsed="false">
      <c r="A8" s="19" t="s">
        <v>55</v>
      </c>
    </row>
    <row r="9" customFormat="false" ht="15" hidden="false" customHeight="false" outlineLevel="0" collapsed="false">
      <c r="A9" s="20" t="s">
        <v>56</v>
      </c>
    </row>
    <row r="10" customFormat="false" ht="15" hidden="false" customHeight="false" outlineLevel="0" collapsed="false">
      <c r="A10" s="20"/>
    </row>
    <row r="11" customFormat="false" ht="15" hidden="false" customHeight="false" outlineLevel="0" collapsed="false">
      <c r="A11" s="19" t="s">
        <v>57</v>
      </c>
    </row>
    <row r="12" customFormat="false" ht="15" hidden="false" customHeight="false" outlineLevel="0" collapsed="false">
      <c r="A12" s="20" t="s">
        <v>58</v>
      </c>
    </row>
    <row r="13" customFormat="false" ht="15" hidden="false" customHeight="false" outlineLevel="0" collapsed="false">
      <c r="A13" s="20" t="s">
        <v>59</v>
      </c>
    </row>
    <row r="14" customFormat="false" ht="15" hidden="false" customHeight="false" outlineLevel="0" collapsed="false">
      <c r="A14" s="20" t="s">
        <v>60</v>
      </c>
    </row>
    <row r="15" customFormat="false" ht="15" hidden="false" customHeight="false" outlineLevel="0" collapsed="false">
      <c r="A15" s="20"/>
    </row>
    <row r="16" customFormat="false" ht="15" hidden="false" customHeight="false" outlineLevel="0" collapsed="false">
      <c r="A16" s="20" t="s">
        <v>61</v>
      </c>
    </row>
    <row r="17" customFormat="false" ht="15" hidden="false" customHeight="false" outlineLevel="0" collapsed="false">
      <c r="A17" s="20"/>
    </row>
    <row r="18" customFormat="false" ht="15" hidden="false" customHeight="false" outlineLevel="0" collapsed="false">
      <c r="A18" s="19" t="s">
        <v>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2231A"/>
    <pageSetUpPr fitToPage="false"/>
  </sheetPr>
  <dimension ref="A1:N1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13" min="2" style="0" width="11"/>
  </cols>
  <sheetData>
    <row r="1" customFormat="false" ht="39.75" hidden="false" customHeight="true" outlineLevel="0" collapsed="false">
      <c r="A1" s="3"/>
      <c r="B1" s="3"/>
      <c r="C1" s="21" t="s">
        <v>63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customFormat="false" ht="21.75" hidden="false" customHeight="true" outlineLevel="0" collapsed="false">
      <c r="A2" s="22"/>
      <c r="B2" s="22"/>
      <c r="C2" s="23" t="s">
        <v>64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4" customFormat="false" ht="18" hidden="false" customHeight="true" outlineLevel="0" collapsed="false">
      <c r="B4" s="24" t="s">
        <v>65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customFormat="false" ht="18" hidden="false" customHeight="true" outlineLevel="0" collapsed="false"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7" customFormat="false" ht="21.75" hidden="false" customHeight="true" outlineLevel="0" collapsed="false">
      <c r="B7" s="25" t="s">
        <v>66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customFormat="false" ht="21.75" hidden="false" customHeight="true" outlineLevel="0" collapsed="false">
      <c r="B8" s="27" t="s">
        <v>67</v>
      </c>
      <c r="C8" s="27"/>
      <c r="D8" s="27"/>
      <c r="E8" s="27"/>
      <c r="F8" s="27"/>
      <c r="G8" s="27"/>
      <c r="H8" s="27"/>
      <c r="I8" s="27" t="s">
        <v>68</v>
      </c>
      <c r="J8" s="27"/>
      <c r="K8" s="28" t="s">
        <v>69</v>
      </c>
      <c r="L8" s="28"/>
      <c r="M8" s="28"/>
    </row>
    <row r="9" customFormat="false" ht="19.5" hidden="false" customHeight="true" outlineLevel="0" collapsed="false">
      <c r="B9" s="29" t="s">
        <v>70</v>
      </c>
      <c r="C9" s="29"/>
      <c r="D9" s="29"/>
      <c r="E9" s="29"/>
      <c r="F9" s="29"/>
      <c r="G9" s="29"/>
      <c r="H9" s="29"/>
      <c r="I9" s="30" t="s">
        <v>71</v>
      </c>
      <c r="J9" s="30"/>
      <c r="K9" s="31" t="s">
        <v>71</v>
      </c>
      <c r="L9" s="31"/>
      <c r="M9" s="31"/>
    </row>
    <row r="10" customFormat="false" ht="19.5" hidden="false" customHeight="true" outlineLevel="0" collapsed="false">
      <c r="B10" s="29" t="s">
        <v>72</v>
      </c>
      <c r="C10" s="29"/>
      <c r="D10" s="29"/>
      <c r="E10" s="29"/>
      <c r="F10" s="29"/>
      <c r="G10" s="29"/>
      <c r="H10" s="29"/>
      <c r="I10" s="32" t="s">
        <v>73</v>
      </c>
      <c r="J10" s="32"/>
      <c r="K10" s="31" t="s">
        <v>74</v>
      </c>
      <c r="L10" s="31"/>
      <c r="M10" s="31"/>
    </row>
    <row r="11" customFormat="false" ht="19.5" hidden="false" customHeight="true" outlineLevel="0" collapsed="false">
      <c r="B11" s="29" t="s">
        <v>75</v>
      </c>
      <c r="C11" s="29"/>
      <c r="D11" s="29"/>
      <c r="E11" s="29"/>
      <c r="F11" s="29"/>
      <c r="G11" s="29"/>
      <c r="H11" s="29"/>
      <c r="I11" s="32" t="s">
        <v>73</v>
      </c>
      <c r="J11" s="32"/>
      <c r="K11" s="31" t="s">
        <v>71</v>
      </c>
      <c r="L11" s="31"/>
      <c r="M11" s="31"/>
    </row>
    <row r="12" customFormat="false" ht="19.5" hidden="false" customHeight="true" outlineLevel="0" collapsed="false">
      <c r="B12" s="29" t="s">
        <v>76</v>
      </c>
      <c r="C12" s="29"/>
      <c r="D12" s="29"/>
      <c r="E12" s="29"/>
      <c r="F12" s="29"/>
      <c r="G12" s="29"/>
      <c r="H12" s="29"/>
      <c r="I12" s="32" t="s">
        <v>73</v>
      </c>
      <c r="J12" s="32"/>
      <c r="K12" s="31" t="s">
        <v>77</v>
      </c>
      <c r="L12" s="31"/>
      <c r="M12" s="31"/>
    </row>
    <row r="13" customFormat="false" ht="19.5" hidden="false" customHeight="true" outlineLevel="0" collapsed="false">
      <c r="B13" s="29" t="s">
        <v>78</v>
      </c>
      <c r="C13" s="29"/>
      <c r="D13" s="29"/>
      <c r="E13" s="29"/>
      <c r="F13" s="29"/>
      <c r="G13" s="29"/>
      <c r="H13" s="29"/>
      <c r="I13" s="30" t="s">
        <v>79</v>
      </c>
      <c r="J13" s="30"/>
      <c r="K13" s="31" t="s">
        <v>71</v>
      </c>
      <c r="L13" s="31"/>
      <c r="M13" s="31"/>
    </row>
    <row r="14" customFormat="false" ht="19.5" hidden="false" customHeight="true" outlineLevel="0" collapsed="false">
      <c r="B14" s="29" t="s">
        <v>80</v>
      </c>
      <c r="C14" s="29"/>
      <c r="D14" s="29"/>
      <c r="E14" s="29"/>
      <c r="F14" s="29"/>
      <c r="G14" s="29"/>
      <c r="H14" s="29"/>
      <c r="I14" s="32" t="s">
        <v>73</v>
      </c>
      <c r="J14" s="32"/>
      <c r="K14" s="31" t="s">
        <v>71</v>
      </c>
      <c r="L14" s="31"/>
      <c r="M14" s="31"/>
    </row>
    <row r="15" customFormat="false" ht="19.5" hidden="false" customHeight="true" outlineLevel="0" collapsed="false">
      <c r="B15" s="29" t="s">
        <v>81</v>
      </c>
      <c r="C15" s="29"/>
      <c r="D15" s="29"/>
      <c r="E15" s="29"/>
      <c r="F15" s="29"/>
      <c r="G15" s="29"/>
      <c r="H15" s="29"/>
      <c r="I15" s="32" t="s">
        <v>73</v>
      </c>
      <c r="J15" s="32"/>
      <c r="K15" s="31" t="s">
        <v>71</v>
      </c>
      <c r="L15" s="31"/>
      <c r="M15" s="31"/>
    </row>
    <row r="16" customFormat="false" ht="19.5" hidden="false" customHeight="true" outlineLevel="0" collapsed="false">
      <c r="B16" s="29" t="s">
        <v>82</v>
      </c>
      <c r="C16" s="29"/>
      <c r="D16" s="29"/>
      <c r="E16" s="29"/>
      <c r="F16" s="29"/>
      <c r="G16" s="29"/>
      <c r="H16" s="29"/>
      <c r="I16" s="32" t="s">
        <v>73</v>
      </c>
      <c r="J16" s="32"/>
      <c r="K16" s="31" t="s">
        <v>71</v>
      </c>
      <c r="L16" s="31"/>
      <c r="M16" s="31"/>
    </row>
    <row r="17" customFormat="false" ht="19.5" hidden="false" customHeight="true" outlineLevel="0" collapsed="false">
      <c r="B17" s="29" t="s">
        <v>83</v>
      </c>
      <c r="C17" s="29"/>
      <c r="D17" s="29"/>
      <c r="E17" s="29"/>
      <c r="F17" s="29"/>
      <c r="G17" s="29"/>
      <c r="H17" s="29"/>
      <c r="I17" s="32" t="s">
        <v>73</v>
      </c>
      <c r="J17" s="32"/>
      <c r="K17" s="31" t="s">
        <v>71</v>
      </c>
      <c r="L17" s="31"/>
      <c r="M17" s="31"/>
    </row>
    <row r="18" customFormat="false" ht="19.5" hidden="false" customHeight="true" outlineLevel="0" collapsed="false">
      <c r="B18" s="29" t="s">
        <v>84</v>
      </c>
      <c r="C18" s="29"/>
      <c r="D18" s="29"/>
      <c r="E18" s="29"/>
      <c r="F18" s="29"/>
      <c r="G18" s="29"/>
      <c r="H18" s="29"/>
      <c r="I18" s="32" t="s">
        <v>73</v>
      </c>
      <c r="J18" s="32"/>
      <c r="K18" s="31" t="s">
        <v>71</v>
      </c>
      <c r="L18" s="31"/>
      <c r="M18" s="31"/>
    </row>
    <row r="19" customFormat="false" ht="19.5" hidden="false" customHeight="true" outlineLevel="0" collapsed="false">
      <c r="B19" s="29" t="s">
        <v>85</v>
      </c>
      <c r="C19" s="29"/>
      <c r="D19" s="29"/>
      <c r="E19" s="29"/>
      <c r="F19" s="29"/>
      <c r="G19" s="29"/>
      <c r="H19" s="29"/>
      <c r="I19" s="32" t="s">
        <v>73</v>
      </c>
      <c r="J19" s="32"/>
      <c r="K19" s="31" t="s">
        <v>71</v>
      </c>
      <c r="L19" s="31"/>
      <c r="M19" s="31"/>
    </row>
    <row r="21" customFormat="false" ht="24" hidden="false" customHeight="true" outlineLevel="0" collapsed="false">
      <c r="B21" s="33" t="str">
        <f aca="false">HYPERLINK($D$123,"CONHEÇA A VERSÃO PRO  ›")</f>
        <v>CONHEÇA A VERSÃO PRO  ›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</row>
    <row r="22" customFormat="false" ht="24" hidden="false" customHeight="true" outlineLevel="0" collapsed="false"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</row>
    <row r="23" customFormat="false" ht="15" hidden="false" customHeight="false" outlineLevel="0" collapsed="false">
      <c r="B23" s="34" t="s">
        <v>86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</row>
    <row r="25" customFormat="false" ht="21.75" hidden="false" customHeight="true" outlineLevel="0" collapsed="false">
      <c r="B25" s="25" t="s">
        <v>87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</row>
    <row r="59" customFormat="false" ht="21.75" hidden="false" customHeight="true" outlineLevel="0" collapsed="false">
      <c r="B59" s="25" t="s">
        <v>88</v>
      </c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</row>
    <row r="82" customFormat="false" ht="21.75" hidden="false" customHeight="true" outlineLevel="0" collapsed="false">
      <c r="B82" s="25" t="s">
        <v>89</v>
      </c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</row>
    <row r="100" customFormat="false" ht="21.75" hidden="false" customHeight="true" outlineLevel="0" collapsed="false">
      <c r="B100" s="25" t="s">
        <v>90</v>
      </c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</row>
    <row r="119" customFormat="false" ht="24" hidden="false" customHeight="true" outlineLevel="0" collapsed="false">
      <c r="B119" s="33" t="str">
        <f aca="false">HYPERLINK($D$123,"CONHEÇA A VERSÃO PRO  ›")</f>
        <v>CONHEÇA A VERSÃO PRO  ›</v>
      </c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</row>
    <row r="120" customFormat="false" ht="24" hidden="false" customHeight="true" outlineLevel="0" collapsed="false"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</row>
    <row r="121" customFormat="false" ht="15" hidden="false" customHeight="false" outlineLevel="0" collapsed="false">
      <c r="B121" s="34" t="s">
        <v>86</v>
      </c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</row>
    <row r="123" customFormat="false" ht="15" hidden="false" customHeight="false" outlineLevel="0" collapsed="false">
      <c r="B123" s="35" t="s">
        <v>91</v>
      </c>
      <c r="D123" s="36" t="s">
        <v>92</v>
      </c>
    </row>
  </sheetData>
  <mergeCells count="41">
    <mergeCell ref="B4:M5"/>
    <mergeCell ref="B8:H8"/>
    <mergeCell ref="I8:J8"/>
    <mergeCell ref="K8:M8"/>
    <mergeCell ref="B9:H9"/>
    <mergeCell ref="I9:J9"/>
    <mergeCell ref="K9:M9"/>
    <mergeCell ref="B10:H10"/>
    <mergeCell ref="I10:J10"/>
    <mergeCell ref="K10:M10"/>
    <mergeCell ref="B11:H11"/>
    <mergeCell ref="I11:J11"/>
    <mergeCell ref="K11:M11"/>
    <mergeCell ref="B12:H12"/>
    <mergeCell ref="I12:J12"/>
    <mergeCell ref="K12:M12"/>
    <mergeCell ref="B13:H13"/>
    <mergeCell ref="I13:J13"/>
    <mergeCell ref="K13:M13"/>
    <mergeCell ref="B14:H14"/>
    <mergeCell ref="I14:J14"/>
    <mergeCell ref="K14:M14"/>
    <mergeCell ref="B15:H15"/>
    <mergeCell ref="I15:J15"/>
    <mergeCell ref="K15:M15"/>
    <mergeCell ref="B16:H16"/>
    <mergeCell ref="I16:J16"/>
    <mergeCell ref="K16:M16"/>
    <mergeCell ref="B17:H17"/>
    <mergeCell ref="I17:J17"/>
    <mergeCell ref="K17:M17"/>
    <mergeCell ref="B18:H18"/>
    <mergeCell ref="I18:J18"/>
    <mergeCell ref="K18:M18"/>
    <mergeCell ref="B19:H19"/>
    <mergeCell ref="I19:J19"/>
    <mergeCell ref="K19:M19"/>
    <mergeCell ref="B21:M22"/>
    <mergeCell ref="B23:M23"/>
    <mergeCell ref="B119:M120"/>
    <mergeCell ref="B121:M1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2026-10-12T19:06:10Z</dcterms:created>
  <dc:creator>openpyxl</dc:creator>
  <dc:description/>
  <dc:language>en-US</dc:language>
  <cp:lastModifiedBy/>
  <dcterms:modified xsi:type="dcterms:W3CDTF">2026-10-12T19:06:10Z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